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I74" i="28" l="1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J74" i="28" l="1"/>
  <c r="E74" i="28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<sst xmlns="http://schemas.openxmlformats.org/spreadsheetml/2006/main" count="151" uniqueCount="96">
  <si>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</si>
  <si>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</si>
  <si>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</si>
  <si>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</si>
  <si>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</si>
  <si>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</si>
  <si>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</si>
  <si>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</si>
  <si>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</si>
  <si>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</si>
  <si>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</si>
  <si>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</si>
  <si>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</si>
  <si>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</si>
  <si>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</si>
  <si>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</si>
  <si>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</si>
  <si>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</si>
  <si>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</si>
  <si>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</si>
  <si>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</si>
  <si>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</si>
  <si>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</si>
  <si>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</si>
  <si>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</si>
  <si>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</si>
  <si>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</si>
  <si>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</si>
  <si>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</si>
  <si>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</si>
  <si>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</si>
  <si>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</si>
  <si>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</si>
  <si>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</si>
  <si>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</si>
  <si>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</si>
  <si>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</si>
  <si>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</si>
  <si>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</si>
  <si>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</si>
  <si>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</si>
  <si>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</si>
  <si>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</si>
  <si>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</si>
  <si>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</si>
  <si>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</si>
  <si>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</si>
  <si>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</si>
  <si>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</si>
  <si>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</si>
  <si>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</si>
  <si>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</si>
  <si>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</si>
  <si>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</si>
  <si>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</si>
  <si>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</si>
  <si>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</si>
  <si>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</si>
  <si>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</si>
  <si>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</si>
  <si>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</si>
  <si>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</si>
  <si>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</si>
  <si>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</si>
  <si>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</si>
  <si>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</si>
  <si>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</si>
  <si>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</si>
  <si>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</si>
  <si>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</si>
  <si>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</si>
  <si>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</si>
  <si>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</si>
  <si>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</si>
  <si>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</si>
  <si>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</si>
  <si>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</si>
  <si>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</si>
  <si>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</si>
  <si>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</si>
  <si>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</si>
  <si>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</si>
  <si>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</si>
  <si>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</si>
  <si>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</si>
  <si>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</si>
  <si>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</si>
  <si>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</si>
  <si>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</si>
  <si>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</si>
  <si>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</si>
  <si>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AGOSTO 2023</t>
  </si>
  <si>
    <t>STOCK DE DEUDA AL 31-08-2023</t>
  </si>
  <si>
    <t>(2) Los servicios de la deuda corresponden al período de Enero-Agosto 2023</t>
  </si>
  <si>
    <t>(4) El tipo de cambio utilizado para la conversión de deuda en moneda de origen extranjera a pesos corrientes es el correspondiente al cambio vendedor del Banco Nación del último día hábil del mes 31/08/2023 USD:$ 350</t>
  </si>
  <si>
    <t>EUR:$ 380,2050 KWD:$ 1136,493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</si>
</sst>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>
      <pane ySplit="6" topLeftCell="A7" activePane="bottomLeft" state="frozen"/>
      <selection pane="bottomLeft" activeCell="C20" sqref="C20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3.42578125" style="6" bestFit="1" customWidth="1"/>
    <col min="8" max="8" width="16.28515625" style="1" bestFit="1" customWidth="1"/>
    <col min="9" max="9" width="15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7" t="s">
        <v>0</v>
      </c>
      <c r="C1" s="97"/>
      <c r="D1" s="97"/>
      <c r="E1" s="97"/>
      <c r="F1" s="97"/>
      <c r="G1" s="97"/>
      <c r="H1" s="97"/>
      <c r="I1" s="97"/>
      <c r="J1" s="97"/>
    </row>
    <row r="2" spans="2:11">
      <c r="B2" s="98" t="s">
        <v>37</v>
      </c>
      <c r="C2" s="98"/>
      <c r="D2" s="98"/>
      <c r="E2" s="98"/>
      <c r="F2" s="98"/>
      <c r="G2" s="98"/>
      <c r="H2" s="98"/>
      <c r="I2" s="98"/>
      <c r="J2" s="98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91</v>
      </c>
      <c r="H4" s="5"/>
      <c r="J4" s="4"/>
    </row>
    <row r="5" spans="2:11" ht="13.5" thickBot="1">
      <c r="B5" s="85" t="s">
        <v>2</v>
      </c>
      <c r="C5" s="86"/>
      <c r="D5" s="89" t="s">
        <v>65</v>
      </c>
      <c r="E5" s="91" t="s">
        <v>92</v>
      </c>
      <c r="F5" s="91" t="s">
        <v>62</v>
      </c>
      <c r="G5" s="91" t="s">
        <v>63</v>
      </c>
      <c r="H5" s="93" t="s">
        <v>64</v>
      </c>
      <c r="I5" s="94"/>
      <c r="J5" s="95" t="s">
        <v>4</v>
      </c>
    </row>
    <row r="6" spans="2:11" ht="13.5" thickBot="1">
      <c r="B6" s="87"/>
      <c r="C6" s="88"/>
      <c r="D6" s="90"/>
      <c r="E6" s="92"/>
      <c r="F6" s="92"/>
      <c r="G6" s="92"/>
      <c r="H6" s="7" t="s">
        <v>30</v>
      </c>
      <c r="I6" s="8" t="s">
        <v>3</v>
      </c>
      <c r="J6" s="96"/>
    </row>
    <row r="7" spans="2:11" ht="13.5" thickBot="1">
      <c r="B7" s="83" t="s">
        <v>5</v>
      </c>
      <c r="C7" s="84"/>
      <c r="D7" s="9"/>
      <c r="E7" s="10">
        <f>E8+E10</f>
        <v>8946407.5273414217</v>
      </c>
      <c r="F7" s="10"/>
      <c r="G7" s="10">
        <f>G8+G10</f>
        <v>0</v>
      </c>
      <c r="H7" s="10">
        <f>H8+H10</f>
        <v>5763564.2917599995</v>
      </c>
      <c r="I7" s="10">
        <f>I8+I10</f>
        <v>352072.53780999995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1143504.5476098282</v>
      </c>
      <c r="F8" s="15"/>
      <c r="G8" s="16">
        <f>SUM(G9:G9)</f>
        <v>0</v>
      </c>
      <c r="H8" s="17">
        <f>SUM(H9:H9)</f>
        <v>103954.95887999999</v>
      </c>
      <c r="I8" s="14">
        <f>SUM(I9:I9)</f>
        <v>46924.02306</v>
      </c>
      <c r="J8" s="14">
        <f>SUM(J9:J9)</f>
        <v>0</v>
      </c>
      <c r="K8" s="18"/>
    </row>
    <row r="9" spans="2:11" ht="13.5" customHeight="1">
      <c r="B9" s="11"/>
      <c r="C9" s="12" t="s">
        <v>46</v>
      </c>
      <c r="D9" s="19" t="s">
        <v>7</v>
      </c>
      <c r="E9" s="20">
        <v>1143504.5476098282</v>
      </c>
      <c r="F9" s="21">
        <v>2030</v>
      </c>
      <c r="G9" s="20">
        <v>0</v>
      </c>
      <c r="H9" s="22">
        <v>103954.95887999999</v>
      </c>
      <c r="I9" s="20">
        <v>46924.02306</v>
      </c>
      <c r="J9" s="23">
        <v>0</v>
      </c>
      <c r="K9" s="18"/>
    </row>
    <row r="10" spans="2:11" ht="13.5" customHeight="1">
      <c r="B10" s="11" t="s">
        <v>42</v>
      </c>
      <c r="C10" s="12"/>
      <c r="D10" s="19"/>
      <c r="E10" s="14">
        <f>SUM(E11:E23)</f>
        <v>7802902.9797315942</v>
      </c>
      <c r="F10" s="15"/>
      <c r="G10" s="14">
        <f>SUM(G11:G23)</f>
        <v>0</v>
      </c>
      <c r="H10" s="14">
        <f>SUM(H11:H23)</f>
        <v>5659609.3328799997</v>
      </c>
      <c r="I10" s="14">
        <f>SUM(I11:I23)</f>
        <v>305148.51474999997</v>
      </c>
      <c r="J10" s="14">
        <f>SUM(J11:J23)</f>
        <v>0</v>
      </c>
      <c r="K10" s="18"/>
    </row>
    <row r="11" spans="2:11" ht="13.5" customHeight="1">
      <c r="B11" s="11"/>
      <c r="C11" s="12" t="s">
        <v>52</v>
      </c>
      <c r="D11" s="19" t="s">
        <v>7</v>
      </c>
      <c r="E11" s="20">
        <v>845575.31505999994</v>
      </c>
      <c r="F11" s="21">
        <v>2026</v>
      </c>
      <c r="G11" s="20">
        <v>0</v>
      </c>
      <c r="H11" s="22">
        <v>165761.99610999998</v>
      </c>
      <c r="I11" s="20">
        <v>53388.052120000008</v>
      </c>
      <c r="J11" s="23">
        <v>0</v>
      </c>
      <c r="K11" s="18"/>
    </row>
    <row r="12" spans="2:11" ht="13.5" customHeight="1">
      <c r="B12" s="11"/>
      <c r="C12" s="12" t="s">
        <v>53</v>
      </c>
      <c r="D12" s="19" t="s">
        <v>7</v>
      </c>
      <c r="E12" s="20">
        <v>509461.25366000005</v>
      </c>
      <c r="F12" s="21">
        <v>2026</v>
      </c>
      <c r="G12" s="20">
        <v>0</v>
      </c>
      <c r="H12" s="22">
        <v>99872.019490000006</v>
      </c>
      <c r="I12" s="20">
        <v>32166.435649999999</v>
      </c>
      <c r="J12" s="23">
        <v>0</v>
      </c>
      <c r="K12" s="18"/>
    </row>
    <row r="13" spans="2:11" ht="13.5" customHeight="1">
      <c r="B13" s="11"/>
      <c r="C13" s="12" t="s">
        <v>54</v>
      </c>
      <c r="D13" s="19" t="s">
        <v>7</v>
      </c>
      <c r="E13" s="20">
        <v>435121.37497</v>
      </c>
      <c r="F13" s="21">
        <v>2026</v>
      </c>
      <c r="G13" s="20">
        <v>0</v>
      </c>
      <c r="H13" s="22">
        <v>85298.83312000001</v>
      </c>
      <c r="I13" s="20">
        <v>27472.754039999996</v>
      </c>
      <c r="J13" s="23">
        <v>0</v>
      </c>
      <c r="K13" s="18"/>
    </row>
    <row r="14" spans="2:11" ht="13.5" customHeight="1">
      <c r="B14" s="11"/>
      <c r="C14" s="12" t="s">
        <v>55</v>
      </c>
      <c r="D14" s="19" t="s">
        <v>7</v>
      </c>
      <c r="E14" s="20">
        <v>742167.73135999998</v>
      </c>
      <c r="F14" s="21">
        <v>2026</v>
      </c>
      <c r="G14" s="20">
        <v>0</v>
      </c>
      <c r="H14" s="22">
        <v>145490.53453000003</v>
      </c>
      <c r="I14" s="20">
        <v>46859.08967999999</v>
      </c>
      <c r="J14" s="23">
        <v>0</v>
      </c>
      <c r="K14" s="18"/>
    </row>
    <row r="15" spans="2:11" ht="13.5" customHeight="1">
      <c r="B15" s="11"/>
      <c r="C15" s="12" t="s">
        <v>56</v>
      </c>
      <c r="D15" s="19" t="s">
        <v>7</v>
      </c>
      <c r="E15" s="20">
        <v>409954.53402999998</v>
      </c>
      <c r="F15" s="21">
        <v>2026</v>
      </c>
      <c r="G15" s="20">
        <v>0</v>
      </c>
      <c r="H15" s="22">
        <v>80365.262159999998</v>
      </c>
      <c r="I15" s="20">
        <v>25883.766499999998</v>
      </c>
      <c r="J15" s="23">
        <v>0</v>
      </c>
      <c r="K15" s="18"/>
    </row>
    <row r="16" spans="2:11" ht="13.5" customHeight="1">
      <c r="B16" s="11"/>
      <c r="C16" s="12" t="s">
        <v>61</v>
      </c>
      <c r="D16" s="19" t="s">
        <v>7</v>
      </c>
      <c r="E16" s="20">
        <v>680331.28263000003</v>
      </c>
      <c r="F16" s="21">
        <v>2026</v>
      </c>
      <c r="G16" s="20">
        <v>0</v>
      </c>
      <c r="H16" s="22">
        <v>118212.94666999999</v>
      </c>
      <c r="I16" s="20">
        <v>43432.622459999999</v>
      </c>
      <c r="J16" s="23">
        <v>0</v>
      </c>
      <c r="K16" s="18"/>
    </row>
    <row r="17" spans="2:11" ht="13.5" customHeight="1">
      <c r="B17" s="11"/>
      <c r="C17" s="12" t="s">
        <v>66</v>
      </c>
      <c r="D17" s="19" t="s">
        <v>7</v>
      </c>
      <c r="E17" s="20">
        <v>153780.19259999998</v>
      </c>
      <c r="F17" s="21">
        <v>2027</v>
      </c>
      <c r="G17" s="20">
        <v>0</v>
      </c>
      <c r="H17" s="22">
        <v>24493.815490000001</v>
      </c>
      <c r="I17" s="20">
        <v>9522.4153199999982</v>
      </c>
      <c r="J17" s="23">
        <v>0</v>
      </c>
      <c r="K17" s="18"/>
    </row>
    <row r="18" spans="2:11" ht="13.5" customHeight="1">
      <c r="B18" s="11"/>
      <c r="C18" s="12" t="s">
        <v>67</v>
      </c>
      <c r="D18" s="19" t="s">
        <v>7</v>
      </c>
      <c r="E18" s="20">
        <v>124990.00679</v>
      </c>
      <c r="F18" s="21">
        <v>2027</v>
      </c>
      <c r="G18" s="20">
        <v>0</v>
      </c>
      <c r="H18" s="22">
        <v>19908.169679999999</v>
      </c>
      <c r="I18" s="20">
        <v>7739.662299999999</v>
      </c>
      <c r="J18" s="23">
        <v>0</v>
      </c>
      <c r="K18" s="18"/>
    </row>
    <row r="19" spans="2:11" ht="13.5" customHeight="1">
      <c r="B19" s="11"/>
      <c r="C19" s="12" t="s">
        <v>68</v>
      </c>
      <c r="D19" s="19" t="s">
        <v>7</v>
      </c>
      <c r="E19" s="20">
        <v>227273.27536000003</v>
      </c>
      <c r="F19" s="21">
        <v>2027</v>
      </c>
      <c r="G19" s="20">
        <v>0</v>
      </c>
      <c r="H19" s="22">
        <v>36199.653389999999</v>
      </c>
      <c r="I19" s="20">
        <v>14073.272289999999</v>
      </c>
      <c r="J19" s="23">
        <v>0</v>
      </c>
      <c r="K19" s="18"/>
    </row>
    <row r="20" spans="2:11" ht="13.5" customHeight="1">
      <c r="B20" s="11"/>
      <c r="C20" s="12" t="s">
        <v>69</v>
      </c>
      <c r="D20" s="19" t="s">
        <v>7</v>
      </c>
      <c r="E20" s="20">
        <v>168508.69787999999</v>
      </c>
      <c r="F20" s="21">
        <v>2027</v>
      </c>
      <c r="G20" s="20">
        <v>0</v>
      </c>
      <c r="H20" s="22">
        <v>26839.74368</v>
      </c>
      <c r="I20" s="20">
        <v>10434.43749</v>
      </c>
      <c r="J20" s="23">
        <v>0</v>
      </c>
      <c r="K20" s="18"/>
    </row>
    <row r="21" spans="2:11" ht="13.5" customHeight="1">
      <c r="B21" s="11"/>
      <c r="C21" s="12" t="s">
        <v>70</v>
      </c>
      <c r="D21" s="19" t="s">
        <v>7</v>
      </c>
      <c r="E21" s="20">
        <v>494755.45921</v>
      </c>
      <c r="F21" s="21">
        <v>2027</v>
      </c>
      <c r="G21" s="20">
        <v>0</v>
      </c>
      <c r="H21" s="22">
        <v>78803.704930000007</v>
      </c>
      <c r="I21" s="20">
        <v>30636.370569999999</v>
      </c>
      <c r="J21" s="23">
        <v>0</v>
      </c>
      <c r="K21" s="18"/>
    </row>
    <row r="22" spans="2:11" ht="13.5" customHeight="1">
      <c r="B22" s="11"/>
      <c r="C22" s="12" t="s">
        <v>72</v>
      </c>
      <c r="D22" s="19" t="s">
        <v>7</v>
      </c>
      <c r="E22" s="20">
        <v>2994725.7088515945</v>
      </c>
      <c r="F22" s="21">
        <v>2023</v>
      </c>
      <c r="G22" s="20">
        <v>0</v>
      </c>
      <c r="H22" s="22">
        <v>4776707.06384</v>
      </c>
      <c r="I22" s="20">
        <v>3245.1639399999999</v>
      </c>
      <c r="J22" s="23">
        <v>0</v>
      </c>
      <c r="K22" s="18"/>
    </row>
    <row r="23" spans="2:11" ht="13.5" customHeight="1" thickBot="1">
      <c r="B23" s="11"/>
      <c r="C23" s="12" t="s">
        <v>73</v>
      </c>
      <c r="D23" s="19" t="s">
        <v>7</v>
      </c>
      <c r="E23" s="20">
        <v>16258.147330000002</v>
      </c>
      <c r="F23" s="21">
        <v>2026</v>
      </c>
      <c r="G23" s="20">
        <v>0</v>
      </c>
      <c r="H23" s="22">
        <v>1655.58979</v>
      </c>
      <c r="I23" s="20">
        <v>294.47239000000002</v>
      </c>
      <c r="J23" s="23">
        <v>0</v>
      </c>
      <c r="K23" s="18"/>
    </row>
    <row r="24" spans="2:11" ht="13.5" thickBot="1">
      <c r="B24" s="83" t="s">
        <v>41</v>
      </c>
      <c r="C24" s="84"/>
      <c r="D24" s="9"/>
      <c r="E24" s="10">
        <f>E25+E34+E40</f>
        <v>105560447.92868252</v>
      </c>
      <c r="F24" s="24"/>
      <c r="G24" s="10">
        <f>G25+G34+G40</f>
        <v>14898636.188319199</v>
      </c>
      <c r="H24" s="25">
        <f>H25+H34+H40</f>
        <v>9331675.0470129997</v>
      </c>
      <c r="I24" s="10">
        <f>I25+I34+I40</f>
        <v>2778402.837034327</v>
      </c>
      <c r="J24" s="10">
        <f>J25+J34+J40</f>
        <v>68213.71428767305</v>
      </c>
    </row>
    <row r="25" spans="2:11" ht="13.5" customHeight="1">
      <c r="B25" s="11" t="s">
        <v>43</v>
      </c>
      <c r="C25" s="12"/>
      <c r="D25" s="13"/>
      <c r="E25" s="17">
        <f>SUM(E26:E33)</f>
        <v>13774536.463182524</v>
      </c>
      <c r="F25" s="26"/>
      <c r="G25" s="16">
        <f>SUM(G26:G33)</f>
        <v>2610908.9060900002</v>
      </c>
      <c r="H25" s="17">
        <f>SUM(H26:H33)</f>
        <v>166196.79587299997</v>
      </c>
      <c r="I25" s="17">
        <f>SUM(I26:I33)</f>
        <v>313780.50537722692</v>
      </c>
      <c r="J25" s="17">
        <f>SUM(J26:J33)</f>
        <v>9913.5691747730598</v>
      </c>
      <c r="K25" s="18"/>
    </row>
    <row r="26" spans="2:11" ht="13.5" customHeight="1">
      <c r="B26" s="11"/>
      <c r="C26" s="27" t="s">
        <v>8</v>
      </c>
      <c r="D26" s="19" t="s">
        <v>28</v>
      </c>
      <c r="E26" s="23">
        <v>758906.72900000005</v>
      </c>
      <c r="F26" s="28">
        <v>2025</v>
      </c>
      <c r="G26" s="20">
        <v>0</v>
      </c>
      <c r="H26" s="23">
        <v>110605.38311</v>
      </c>
      <c r="I26" s="23">
        <v>13571.488177826945</v>
      </c>
      <c r="J26" s="23">
        <v>9168.2516321730582</v>
      </c>
      <c r="K26" s="18"/>
    </row>
    <row r="27" spans="2:11" ht="13.5" customHeight="1">
      <c r="B27" s="11"/>
      <c r="C27" s="27" t="s">
        <v>9</v>
      </c>
      <c r="D27" s="19" t="s">
        <v>28</v>
      </c>
      <c r="E27" s="23">
        <v>39203.12200000001</v>
      </c>
      <c r="F27" s="28">
        <v>2025</v>
      </c>
      <c r="G27" s="20">
        <v>0</v>
      </c>
      <c r="H27" s="23">
        <v>5770.1989729999996</v>
      </c>
      <c r="I27" s="23">
        <v>574.93666000000007</v>
      </c>
      <c r="J27" s="23">
        <v>143.73466200000001</v>
      </c>
      <c r="K27" s="18"/>
    </row>
    <row r="28" spans="2:11" ht="13.5" customHeight="1">
      <c r="B28" s="11"/>
      <c r="C28" s="29" t="s">
        <v>10</v>
      </c>
      <c r="D28" s="19" t="s">
        <v>28</v>
      </c>
      <c r="E28" s="23">
        <v>90656.11099999999</v>
      </c>
      <c r="F28" s="28" t="s">
        <v>83</v>
      </c>
      <c r="G28" s="20">
        <v>0</v>
      </c>
      <c r="H28" s="23">
        <v>18867.718489999999</v>
      </c>
      <c r="I28" s="23">
        <v>2054.9381100000001</v>
      </c>
      <c r="J28" s="23">
        <v>0</v>
      </c>
      <c r="K28" s="18"/>
    </row>
    <row r="29" spans="2:11" ht="13.5" customHeight="1">
      <c r="B29" s="11"/>
      <c r="C29" s="29" t="s">
        <v>74</v>
      </c>
      <c r="D29" s="19" t="s">
        <v>28</v>
      </c>
      <c r="E29" s="23">
        <v>7894285.1389499996</v>
      </c>
      <c r="F29" s="28">
        <v>2035</v>
      </c>
      <c r="G29" s="20">
        <v>1629584.0394900001</v>
      </c>
      <c r="H29" s="23">
        <v>0</v>
      </c>
      <c r="I29" s="23">
        <v>231874.99705999999</v>
      </c>
      <c r="J29" s="23">
        <v>0</v>
      </c>
      <c r="K29" s="18"/>
    </row>
    <row r="30" spans="2:11" ht="13.5" customHeight="1">
      <c r="B30" s="11"/>
      <c r="C30" s="29" t="s">
        <v>85</v>
      </c>
      <c r="D30" s="19" t="s">
        <v>28</v>
      </c>
      <c r="E30" s="23">
        <v>3916165.2144999993</v>
      </c>
      <c r="F30" s="28">
        <v>2036</v>
      </c>
      <c r="G30" s="20">
        <v>676781.87200999993</v>
      </c>
      <c r="H30" s="23">
        <v>0</v>
      </c>
      <c r="I30" s="23">
        <v>52460.743119999999</v>
      </c>
      <c r="J30" s="23">
        <v>0</v>
      </c>
      <c r="K30" s="18"/>
    </row>
    <row r="31" spans="2:11" ht="13.5" customHeight="1">
      <c r="B31" s="11"/>
      <c r="C31" s="29" t="s">
        <v>89</v>
      </c>
      <c r="D31" s="19" t="s">
        <v>28</v>
      </c>
      <c r="E31" s="23">
        <v>532625.89099999995</v>
      </c>
      <c r="F31" s="28">
        <v>2042</v>
      </c>
      <c r="G31" s="20">
        <v>148864.21994000001</v>
      </c>
      <c r="H31" s="23">
        <v>6782.32395</v>
      </c>
      <c r="I31" s="23">
        <v>4853.7772593999998</v>
      </c>
      <c r="J31" s="23">
        <v>601.58288060000007</v>
      </c>
      <c r="K31" s="18"/>
    </row>
    <row r="32" spans="2:11" ht="13.5" customHeight="1">
      <c r="B32" s="11"/>
      <c r="C32" s="29" t="s">
        <v>26</v>
      </c>
      <c r="D32" s="19" t="s">
        <v>28</v>
      </c>
      <c r="E32" s="23">
        <v>8043.3147325262225</v>
      </c>
      <c r="F32" s="28">
        <v>2024</v>
      </c>
      <c r="G32" s="20">
        <v>0</v>
      </c>
      <c r="H32" s="23">
        <v>6261.6713499999996</v>
      </c>
      <c r="I32" s="23">
        <v>223.09254999999999</v>
      </c>
      <c r="J32" s="23">
        <v>0</v>
      </c>
      <c r="K32" s="18"/>
    </row>
    <row r="33" spans="2:11" ht="13.5" customHeight="1">
      <c r="B33" s="11"/>
      <c r="C33" s="29" t="s">
        <v>84</v>
      </c>
      <c r="D33" s="19" t="s">
        <v>28</v>
      </c>
      <c r="E33" s="23">
        <v>534650.94200000004</v>
      </c>
      <c r="F33" s="28">
        <v>2036</v>
      </c>
      <c r="G33" s="20">
        <v>155678.77465000001</v>
      </c>
      <c r="H33" s="23">
        <v>17909.5</v>
      </c>
      <c r="I33" s="23">
        <v>8166.5324400000009</v>
      </c>
      <c r="J33" s="23">
        <v>0</v>
      </c>
      <c r="K33" s="18"/>
    </row>
    <row r="34" spans="2:11" ht="13.5" customHeight="1">
      <c r="B34" s="11" t="s">
        <v>44</v>
      </c>
      <c r="C34" s="12"/>
      <c r="D34" s="19"/>
      <c r="E34" s="17">
        <f>SUM(E35:E39)</f>
        <v>19098348.783500001</v>
      </c>
      <c r="F34" s="26"/>
      <c r="G34" s="14">
        <f>SUM(G35:G39)</f>
        <v>1843338.58066</v>
      </c>
      <c r="H34" s="17">
        <f>SUM(H35:H39)</f>
        <v>251332.00091</v>
      </c>
      <c r="I34" s="14">
        <f>SUM(I35:I39)</f>
        <v>290914.08188309998</v>
      </c>
      <c r="J34" s="14">
        <f>SUM(J35:J39)</f>
        <v>4615.7134869000001</v>
      </c>
      <c r="K34" s="18"/>
    </row>
    <row r="35" spans="2:11" ht="13.5" customHeight="1">
      <c r="B35" s="11"/>
      <c r="C35" s="12" t="s">
        <v>29</v>
      </c>
      <c r="D35" s="19" t="s">
        <v>28</v>
      </c>
      <c r="E35" s="23">
        <v>3322668.8705000007</v>
      </c>
      <c r="F35" s="28">
        <v>2038</v>
      </c>
      <c r="G35" s="20">
        <v>0</v>
      </c>
      <c r="H35" s="23">
        <v>73946.443900000013</v>
      </c>
      <c r="I35" s="20">
        <v>69577.074699999997</v>
      </c>
      <c r="J35" s="20">
        <v>0</v>
      </c>
      <c r="K35" s="18"/>
    </row>
    <row r="36" spans="2:11" ht="13.5" customHeight="1">
      <c r="B36" s="11"/>
      <c r="C36" s="29" t="s">
        <v>79</v>
      </c>
      <c r="D36" s="19" t="s">
        <v>28</v>
      </c>
      <c r="E36" s="23">
        <v>349440.93800000002</v>
      </c>
      <c r="F36" s="28">
        <v>2045</v>
      </c>
      <c r="G36" s="20">
        <v>0</v>
      </c>
      <c r="H36" s="23">
        <v>5482.5339699999995</v>
      </c>
      <c r="I36" s="20">
        <v>7722.3533160000006</v>
      </c>
      <c r="J36" s="20">
        <v>650.16461399999991</v>
      </c>
      <c r="K36" s="18"/>
    </row>
    <row r="37" spans="2:11" ht="13.5" customHeight="1">
      <c r="B37" s="11"/>
      <c r="C37" s="29" t="s">
        <v>88</v>
      </c>
      <c r="D37" s="19" t="s">
        <v>28</v>
      </c>
      <c r="E37" s="23">
        <v>3637720.6775000002</v>
      </c>
      <c r="F37" s="28">
        <v>2037</v>
      </c>
      <c r="G37" s="20">
        <v>848002.37016000005</v>
      </c>
      <c r="H37" s="23">
        <v>0</v>
      </c>
      <c r="I37" s="20">
        <v>59810.389149999995</v>
      </c>
      <c r="J37" s="20">
        <v>0</v>
      </c>
      <c r="K37" s="18"/>
    </row>
    <row r="38" spans="2:11" ht="13.5" customHeight="1">
      <c r="B38" s="11"/>
      <c r="C38" s="29" t="s">
        <v>90</v>
      </c>
      <c r="D38" s="19" t="s">
        <v>28</v>
      </c>
      <c r="E38" s="23">
        <v>2691123.9355000001</v>
      </c>
      <c r="F38" s="28">
        <v>2050</v>
      </c>
      <c r="G38" s="20">
        <v>995336.21050000004</v>
      </c>
      <c r="H38" s="23">
        <v>0</v>
      </c>
      <c r="I38" s="20">
        <v>46570.271787099991</v>
      </c>
      <c r="J38" s="20">
        <v>3965.5488728999999</v>
      </c>
      <c r="K38" s="18"/>
    </row>
    <row r="39" spans="2:11" ht="13.5" customHeight="1">
      <c r="B39" s="11"/>
      <c r="C39" s="12" t="s">
        <v>27</v>
      </c>
      <c r="D39" s="19" t="s">
        <v>28</v>
      </c>
      <c r="E39" s="23">
        <v>9097394.3619999997</v>
      </c>
      <c r="F39" s="28">
        <v>2038</v>
      </c>
      <c r="G39" s="20">
        <v>0</v>
      </c>
      <c r="H39" s="23">
        <v>171903.02304</v>
      </c>
      <c r="I39" s="20">
        <v>107233.99293000001</v>
      </c>
      <c r="J39" s="20">
        <v>0</v>
      </c>
      <c r="K39" s="18"/>
    </row>
    <row r="40" spans="2:11" ht="13.5" customHeight="1">
      <c r="B40" s="11" t="s">
        <v>21</v>
      </c>
      <c r="C40" s="12"/>
      <c r="D40" s="19"/>
      <c r="E40" s="17">
        <f>SUM(E41:E45)</f>
        <v>72687562.681999996</v>
      </c>
      <c r="F40" s="26"/>
      <c r="G40" s="14">
        <f t="shared" ref="G40:J40" si="0">SUM(G41:G45)</f>
        <v>10444388.7015692</v>
      </c>
      <c r="H40" s="17">
        <f t="shared" si="0"/>
        <v>8914146.2502299994</v>
      </c>
      <c r="I40" s="17">
        <f t="shared" si="0"/>
        <v>2173708.2497740001</v>
      </c>
      <c r="J40" s="17">
        <f t="shared" si="0"/>
        <v>53684.431625999991</v>
      </c>
      <c r="K40" s="18"/>
    </row>
    <row r="41" spans="2:11" ht="13.5" customHeight="1">
      <c r="B41" s="11"/>
      <c r="C41" s="12" t="s">
        <v>47</v>
      </c>
      <c r="D41" s="19" t="s">
        <v>28</v>
      </c>
      <c r="E41" s="23">
        <v>9527777.784</v>
      </c>
      <c r="F41" s="28">
        <v>2028</v>
      </c>
      <c r="G41" s="20">
        <v>0</v>
      </c>
      <c r="H41" s="23">
        <v>1308283.9173899998</v>
      </c>
      <c r="I41" s="20">
        <v>457442.92016000004</v>
      </c>
      <c r="J41" s="20">
        <v>0</v>
      </c>
      <c r="K41" s="18"/>
    </row>
    <row r="42" spans="2:11" ht="13.5" customHeight="1">
      <c r="B42" s="11"/>
      <c r="C42" s="12" t="s">
        <v>86</v>
      </c>
      <c r="D42" s="19" t="s">
        <v>28</v>
      </c>
      <c r="E42" s="23">
        <v>19841518.822999999</v>
      </c>
      <c r="F42" s="28">
        <v>2036</v>
      </c>
      <c r="G42" s="20">
        <v>6130889.2418413945</v>
      </c>
      <c r="H42" s="23">
        <v>0</v>
      </c>
      <c r="I42" s="20">
        <v>399180.04889400007</v>
      </c>
      <c r="J42" s="20">
        <v>31832.110355999997</v>
      </c>
      <c r="K42" s="18"/>
    </row>
    <row r="43" spans="2:11" ht="13.5" customHeight="1">
      <c r="B43" s="11"/>
      <c r="C43" s="12" t="s">
        <v>50</v>
      </c>
      <c r="D43" s="19" t="s">
        <v>28</v>
      </c>
      <c r="E43" s="23">
        <v>11676000</v>
      </c>
      <c r="F43" s="28">
        <v>2025</v>
      </c>
      <c r="G43" s="20">
        <v>0</v>
      </c>
      <c r="H43" s="23">
        <v>3344652</v>
      </c>
      <c r="I43" s="20">
        <v>507388.00277239195</v>
      </c>
      <c r="J43" s="20">
        <v>10103.925917607976</v>
      </c>
      <c r="K43" s="18"/>
    </row>
    <row r="44" spans="2:11" ht="13.5" customHeight="1">
      <c r="B44" s="11"/>
      <c r="C44" s="12" t="s">
        <v>51</v>
      </c>
      <c r="D44" s="19" t="s">
        <v>28</v>
      </c>
      <c r="E44" s="23">
        <v>11670750</v>
      </c>
      <c r="F44" s="28">
        <v>2025</v>
      </c>
      <c r="G44" s="20">
        <v>0</v>
      </c>
      <c r="H44" s="23">
        <v>3822951</v>
      </c>
      <c r="I44" s="20">
        <v>523967.87858760793</v>
      </c>
      <c r="J44" s="20">
        <v>11748.395352392023</v>
      </c>
      <c r="K44" s="18"/>
    </row>
    <row r="45" spans="2:11" ht="13.5" customHeight="1" thickBot="1">
      <c r="B45" s="11"/>
      <c r="C45" s="12" t="s">
        <v>71</v>
      </c>
      <c r="D45" s="30" t="s">
        <v>28</v>
      </c>
      <c r="E45" s="23">
        <v>19971516.074999999</v>
      </c>
      <c r="F45" s="28">
        <v>2036</v>
      </c>
      <c r="G45" s="31">
        <v>4313499.459727806</v>
      </c>
      <c r="H45" s="23">
        <v>438259.33283999999</v>
      </c>
      <c r="I45" s="20">
        <v>285729.39936000004</v>
      </c>
      <c r="J45" s="20">
        <v>0</v>
      </c>
      <c r="K45" s="18"/>
    </row>
    <row r="46" spans="2:11" ht="13.5" thickBot="1">
      <c r="B46" s="83" t="s">
        <v>11</v>
      </c>
      <c r="C46" s="84"/>
      <c r="D46" s="30"/>
      <c r="E46" s="10">
        <v>0</v>
      </c>
      <c r="F46" s="24"/>
      <c r="G46" s="10">
        <v>0</v>
      </c>
      <c r="H46" s="25">
        <v>0</v>
      </c>
      <c r="I46" s="10">
        <v>0</v>
      </c>
      <c r="J46" s="10">
        <v>0</v>
      </c>
    </row>
    <row r="47" spans="2:11" ht="13.5" thickBot="1">
      <c r="B47" s="83" t="s">
        <v>40</v>
      </c>
      <c r="C47" s="84"/>
      <c r="D47" s="9"/>
      <c r="E47" s="10">
        <f>E48+E51+E54+E55+E56+E57+E58</f>
        <v>76725309.950068533</v>
      </c>
      <c r="F47" s="24"/>
      <c r="G47" s="10">
        <f t="shared" ref="G47:J47" si="1">G48+G51+G54+G55+G56+G57+G58</f>
        <v>3912159.0036968794</v>
      </c>
      <c r="H47" s="10">
        <f t="shared" si="1"/>
        <v>3780463.6494100001</v>
      </c>
      <c r="I47" s="10">
        <f t="shared" si="1"/>
        <v>543675.86256062402</v>
      </c>
      <c r="J47" s="10">
        <f t="shared" si="1"/>
        <v>13553.672019375936</v>
      </c>
    </row>
    <row r="48" spans="2:11" ht="13.5" customHeight="1">
      <c r="B48" s="11" t="s">
        <v>38</v>
      </c>
      <c r="C48" s="32"/>
      <c r="D48" s="13"/>
      <c r="E48" s="17">
        <f>SUM(E49:E50)</f>
        <v>8949403.4000000004</v>
      </c>
      <c r="F48" s="26"/>
      <c r="G48" s="16">
        <f t="shared" ref="G48" si="2">SUM(G49:G50)</f>
        <v>0</v>
      </c>
      <c r="H48" s="17">
        <f t="shared" ref="H48:J48" si="3">SUM(H49:H50)</f>
        <v>0</v>
      </c>
      <c r="I48" s="14">
        <f t="shared" si="3"/>
        <v>0</v>
      </c>
      <c r="J48" s="14">
        <f t="shared" si="3"/>
        <v>0</v>
      </c>
      <c r="K48" s="18"/>
    </row>
    <row r="49" spans="2:11" ht="13.5" customHeight="1">
      <c r="B49" s="11"/>
      <c r="C49" s="12" t="s">
        <v>12</v>
      </c>
      <c r="D49" s="19" t="s">
        <v>28</v>
      </c>
      <c r="E49" s="23">
        <v>3433920</v>
      </c>
      <c r="F49" s="28">
        <v>2025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3.5" customHeight="1">
      <c r="B50" s="11"/>
      <c r="C50" s="12" t="s">
        <v>13</v>
      </c>
      <c r="D50" s="19" t="s">
        <v>28</v>
      </c>
      <c r="E50" s="23">
        <v>5515483.4000000004</v>
      </c>
      <c r="F50" s="28">
        <v>2025</v>
      </c>
      <c r="G50" s="20">
        <v>0</v>
      </c>
      <c r="H50" s="23">
        <v>0</v>
      </c>
      <c r="I50" s="20">
        <v>0</v>
      </c>
      <c r="J50" s="20">
        <v>0</v>
      </c>
      <c r="K50" s="18"/>
    </row>
    <row r="51" spans="2:11" ht="14.25" customHeight="1">
      <c r="B51" s="11" t="s">
        <v>14</v>
      </c>
      <c r="C51" s="12"/>
      <c r="D51" s="19"/>
      <c r="E51" s="17">
        <f>SUM(E52:E53)</f>
        <v>3387424.25</v>
      </c>
      <c r="F51" s="26"/>
      <c r="G51" s="14">
        <f t="shared" ref="G51:J51" si="4">SUM(G52:G53)</f>
        <v>0</v>
      </c>
      <c r="H51" s="17">
        <f t="shared" si="4"/>
        <v>0</v>
      </c>
      <c r="I51" s="17">
        <f t="shared" si="4"/>
        <v>0</v>
      </c>
      <c r="J51" s="17">
        <f t="shared" si="4"/>
        <v>0</v>
      </c>
      <c r="K51" s="18"/>
    </row>
    <row r="52" spans="2:11" ht="13.5" customHeight="1">
      <c r="B52" s="11"/>
      <c r="C52" s="12" t="s">
        <v>15</v>
      </c>
      <c r="D52" s="19" t="s">
        <v>28</v>
      </c>
      <c r="E52" s="23">
        <v>234261.65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/>
      <c r="C53" s="12" t="s">
        <v>16</v>
      </c>
      <c r="D53" s="19" t="s">
        <v>28</v>
      </c>
      <c r="E53" s="23">
        <v>3153162.6</v>
      </c>
      <c r="F53" s="28">
        <v>2025</v>
      </c>
      <c r="G53" s="20">
        <v>0</v>
      </c>
      <c r="H53" s="23">
        <v>0</v>
      </c>
      <c r="I53" s="20">
        <v>0</v>
      </c>
      <c r="J53" s="20">
        <v>0</v>
      </c>
      <c r="K53" s="18"/>
    </row>
    <row r="54" spans="2:11" ht="13.5" customHeight="1">
      <c r="B54" s="11" t="s">
        <v>58</v>
      </c>
      <c r="C54" s="12"/>
      <c r="D54" s="19" t="s">
        <v>57</v>
      </c>
      <c r="E54" s="23">
        <v>5105026.7318546996</v>
      </c>
      <c r="F54" s="28">
        <v>2027</v>
      </c>
      <c r="G54" s="20">
        <v>0</v>
      </c>
      <c r="H54" s="23">
        <v>1185470.1396100002</v>
      </c>
      <c r="I54" s="20">
        <v>60934.366629999997</v>
      </c>
      <c r="J54" s="20">
        <v>0</v>
      </c>
      <c r="K54" s="18"/>
    </row>
    <row r="55" spans="2:11" ht="13.5" customHeight="1">
      <c r="B55" s="11" t="s">
        <v>59</v>
      </c>
      <c r="C55" s="12"/>
      <c r="D55" s="19" t="s">
        <v>57</v>
      </c>
      <c r="E55" s="23">
        <v>2957387.7012088499</v>
      </c>
      <c r="F55" s="28">
        <v>2030</v>
      </c>
      <c r="G55" s="20">
        <v>0</v>
      </c>
      <c r="H55" s="23">
        <v>243343.63152000002</v>
      </c>
      <c r="I55" s="20">
        <v>33262.376779999999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57</v>
      </c>
      <c r="E56" s="23">
        <v>21836165.846244752</v>
      </c>
      <c r="F56" s="28">
        <v>2030</v>
      </c>
      <c r="G56" s="20">
        <v>1926843.7263489799</v>
      </c>
      <c r="H56" s="23">
        <v>1193250.3495</v>
      </c>
      <c r="I56" s="20">
        <v>137026.86224000002</v>
      </c>
      <c r="J56" s="20">
        <v>6002.482390000001</v>
      </c>
      <c r="K56" s="18"/>
    </row>
    <row r="57" spans="2:11" ht="13.5" customHeight="1">
      <c r="B57" s="11" t="s">
        <v>75</v>
      </c>
      <c r="C57" s="12"/>
      <c r="D57" s="19" t="s">
        <v>57</v>
      </c>
      <c r="E57" s="23">
        <v>20633694.922193851</v>
      </c>
      <c r="F57" s="28">
        <v>2031</v>
      </c>
      <c r="G57" s="20">
        <v>0</v>
      </c>
      <c r="H57" s="23">
        <v>1158399.5287800001</v>
      </c>
      <c r="I57" s="20">
        <v>183569.45563062406</v>
      </c>
      <c r="J57" s="20">
        <v>7551.1896293759346</v>
      </c>
      <c r="K57" s="18"/>
    </row>
    <row r="58" spans="2:11" ht="13.5" customHeight="1" thickBot="1">
      <c r="B58" s="11" t="s">
        <v>76</v>
      </c>
      <c r="C58" s="12"/>
      <c r="D58" s="30" t="s">
        <v>78</v>
      </c>
      <c r="E58" s="23">
        <v>13856207.098566391</v>
      </c>
      <c r="F58" s="28">
        <v>2042</v>
      </c>
      <c r="G58" s="31">
        <v>1985315.2773478997</v>
      </c>
      <c r="H58" s="23">
        <v>0</v>
      </c>
      <c r="I58" s="20">
        <v>128882.80128</v>
      </c>
      <c r="J58" s="20">
        <v>0</v>
      </c>
      <c r="K58" s="18"/>
    </row>
    <row r="59" spans="2:11" ht="13.5" thickBot="1">
      <c r="B59" s="83" t="s">
        <v>21</v>
      </c>
      <c r="C59" s="84"/>
      <c r="D59" s="30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3" t="s">
        <v>45</v>
      </c>
      <c r="C60" s="84"/>
      <c r="D60" s="9"/>
      <c r="E60" s="10">
        <v>0</v>
      </c>
      <c r="F60" s="24"/>
      <c r="G60" s="10">
        <v>0</v>
      </c>
      <c r="H60" s="25">
        <v>0</v>
      </c>
      <c r="I60" s="10">
        <v>0</v>
      </c>
      <c r="J60" s="10">
        <v>0</v>
      </c>
    </row>
    <row r="61" spans="2:11" ht="13.5" thickBot="1">
      <c r="B61" s="83" t="s">
        <v>17</v>
      </c>
      <c r="C61" s="84"/>
      <c r="D61" s="9"/>
      <c r="E61" s="10">
        <f>E62+E64+E65</f>
        <v>25504572.530499998</v>
      </c>
      <c r="F61" s="24"/>
      <c r="G61" s="10">
        <f>G62+G64+G65</f>
        <v>0</v>
      </c>
      <c r="H61" s="25">
        <f>H62+H64+H65</f>
        <v>982461.8531699999</v>
      </c>
      <c r="I61" s="10">
        <f>I62+I64+I65</f>
        <v>516615.42022000003</v>
      </c>
      <c r="J61" s="10">
        <f>J62+J64+J65</f>
        <v>0</v>
      </c>
    </row>
    <row r="62" spans="2:11" ht="13.5" customHeight="1">
      <c r="B62" s="11" t="s">
        <v>43</v>
      </c>
      <c r="C62" s="12"/>
      <c r="D62" s="19"/>
      <c r="E62" s="14">
        <f>SUM(E63:E63)</f>
        <v>25504572.530499998</v>
      </c>
      <c r="F62" s="15"/>
      <c r="G62" s="14">
        <f>SUM(G63:G63)</f>
        <v>0</v>
      </c>
      <c r="H62" s="17">
        <f>SUM(H63:H63)</f>
        <v>982461.8531699999</v>
      </c>
      <c r="I62" s="14">
        <f>SUM(I63:I63)</f>
        <v>516615.42022000003</v>
      </c>
      <c r="J62" s="14">
        <f>SUM(J63:J63)</f>
        <v>0</v>
      </c>
      <c r="K62" s="18"/>
    </row>
    <row r="63" spans="2:11" ht="13.5" customHeight="1">
      <c r="B63" s="11"/>
      <c r="C63" s="12" t="s">
        <v>18</v>
      </c>
      <c r="D63" s="19" t="s">
        <v>28</v>
      </c>
      <c r="E63" s="20">
        <v>25504572.530499998</v>
      </c>
      <c r="F63" s="21">
        <v>2031</v>
      </c>
      <c r="G63" s="20">
        <v>0</v>
      </c>
      <c r="H63" s="23">
        <v>982461.8531699999</v>
      </c>
      <c r="I63" s="20">
        <v>516615.42022000003</v>
      </c>
      <c r="J63" s="20">
        <v>0</v>
      </c>
      <c r="K63" s="18"/>
    </row>
    <row r="64" spans="2:11" ht="13.5" customHeight="1">
      <c r="B64" s="11" t="s">
        <v>44</v>
      </c>
      <c r="C64" s="12"/>
      <c r="D64" s="19"/>
      <c r="E64" s="14">
        <v>0</v>
      </c>
      <c r="F64" s="26"/>
      <c r="G64" s="14">
        <v>0</v>
      </c>
      <c r="H64" s="26">
        <v>0</v>
      </c>
      <c r="I64" s="14">
        <v>0</v>
      </c>
      <c r="J64" s="14">
        <v>0</v>
      </c>
      <c r="K64" s="18"/>
    </row>
    <row r="65" spans="2:11" ht="13.5" customHeight="1" thickBot="1">
      <c r="B65" s="11" t="s">
        <v>21</v>
      </c>
      <c r="C65" s="12"/>
      <c r="D65" s="19"/>
      <c r="E65" s="20">
        <v>0</v>
      </c>
      <c r="F65" s="22">
        <v>0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thickBot="1">
      <c r="B66" s="83" t="s">
        <v>19</v>
      </c>
      <c r="C66" s="84"/>
      <c r="D66" s="9"/>
      <c r="E66" s="10">
        <f>E67</f>
        <v>898.6284840851531</v>
      </c>
      <c r="F66" s="24"/>
      <c r="G66" s="10">
        <f t="shared" ref="G66:J66" si="5">G67</f>
        <v>0</v>
      </c>
      <c r="H66" s="25">
        <f t="shared" si="5"/>
        <v>0</v>
      </c>
      <c r="I66" s="10">
        <f t="shared" si="5"/>
        <v>0</v>
      </c>
      <c r="J66" s="10">
        <f t="shared" si="5"/>
        <v>0</v>
      </c>
    </row>
    <row r="67" spans="2:11" ht="13.5" customHeight="1" thickBot="1">
      <c r="B67" s="11"/>
      <c r="C67" s="12" t="s">
        <v>20</v>
      </c>
      <c r="D67" s="19" t="s">
        <v>7</v>
      </c>
      <c r="E67" s="20">
        <v>898.6284840851531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3" t="s">
        <v>31</v>
      </c>
      <c r="C68" s="84"/>
      <c r="D68" s="13"/>
      <c r="E68" s="10">
        <f>E69+E74</f>
        <v>593580803.72356629</v>
      </c>
      <c r="F68" s="24"/>
      <c r="G68" s="10">
        <f>SUM(G69,G74)</f>
        <v>0</v>
      </c>
      <c r="H68" s="25">
        <f>SUM(H69,H74)</f>
        <v>36088782.237230003</v>
      </c>
      <c r="I68" s="10">
        <f>SUM(I69,I74)</f>
        <v>19429266.503979191</v>
      </c>
      <c r="J68" s="10">
        <f>SUM(J69,J74)</f>
        <v>12726.11802</v>
      </c>
    </row>
    <row r="69" spans="2:11" ht="12.75" customHeight="1">
      <c r="B69" s="11" t="s">
        <v>32</v>
      </c>
      <c r="C69" s="12"/>
      <c r="D69" s="13"/>
      <c r="E69" s="17">
        <f>E70+E73</f>
        <v>42656250</v>
      </c>
      <c r="F69" s="16"/>
      <c r="G69" s="33">
        <f>G70+G73</f>
        <v>0</v>
      </c>
      <c r="H69" s="17">
        <f>H70+H73</f>
        <v>6599075</v>
      </c>
      <c r="I69" s="14">
        <f>I70+I73</f>
        <v>1778535.7778100001</v>
      </c>
      <c r="J69" s="14">
        <f>J70+J73</f>
        <v>11483.40682</v>
      </c>
      <c r="K69" s="18"/>
    </row>
    <row r="70" spans="2:11" ht="12.75" customHeight="1">
      <c r="B70" s="11" t="s">
        <v>33</v>
      </c>
      <c r="C70" s="12"/>
      <c r="D70" s="19"/>
      <c r="E70" s="17">
        <f>SUM(E71:E72)</f>
        <v>42656250</v>
      </c>
      <c r="F70" s="14"/>
      <c r="G70" s="17">
        <f>SUM(G71:G72)</f>
        <v>0</v>
      </c>
      <c r="H70" s="17">
        <f>SUM(H71:H72)</f>
        <v>6599075</v>
      </c>
      <c r="I70" s="17">
        <f>SUM(I71:I72)</f>
        <v>1778535.7778100001</v>
      </c>
      <c r="J70" s="17">
        <f>SUM(J71:J72)</f>
        <v>11483.40682</v>
      </c>
      <c r="K70" s="18"/>
    </row>
    <row r="71" spans="2:11" ht="12.75" customHeight="1">
      <c r="B71" s="11"/>
      <c r="C71" s="12" t="s">
        <v>49</v>
      </c>
      <c r="D71" s="19" t="s">
        <v>28</v>
      </c>
      <c r="E71" s="23">
        <v>42656250</v>
      </c>
      <c r="F71" s="21">
        <v>2026</v>
      </c>
      <c r="G71" s="23">
        <v>0</v>
      </c>
      <c r="H71" s="23">
        <v>6375375</v>
      </c>
      <c r="I71" s="20">
        <v>1688765.27425</v>
      </c>
      <c r="J71" s="20">
        <v>11483.40682</v>
      </c>
      <c r="K71" s="18"/>
    </row>
    <row r="72" spans="2:11" ht="12.75" customHeight="1">
      <c r="B72" s="11"/>
      <c r="C72" s="12" t="s">
        <v>77</v>
      </c>
      <c r="D72" s="19" t="s">
        <v>7</v>
      </c>
      <c r="E72" s="23">
        <v>0</v>
      </c>
      <c r="F72" s="21">
        <v>2023</v>
      </c>
      <c r="G72" s="23">
        <v>0</v>
      </c>
      <c r="H72" s="23">
        <v>223700</v>
      </c>
      <c r="I72" s="20">
        <v>89770.503559999997</v>
      </c>
      <c r="J72" s="20">
        <v>0</v>
      </c>
      <c r="K72" s="18"/>
    </row>
    <row r="73" spans="2:11" ht="12.75" customHeight="1">
      <c r="B73" s="11" t="s">
        <v>34</v>
      </c>
      <c r="C73" s="12"/>
      <c r="D73" s="19"/>
      <c r="E73" s="17">
        <v>0</v>
      </c>
      <c r="F73" s="14"/>
      <c r="G73" s="17">
        <v>0</v>
      </c>
      <c r="H73" s="17">
        <v>0</v>
      </c>
      <c r="I73" s="14">
        <v>0</v>
      </c>
      <c r="J73" s="14">
        <v>0</v>
      </c>
      <c r="K73" s="18"/>
    </row>
    <row r="74" spans="2:11" ht="12.75" customHeight="1">
      <c r="B74" s="11" t="s">
        <v>35</v>
      </c>
      <c r="C74" s="12"/>
      <c r="D74" s="19"/>
      <c r="E74" s="17">
        <f>SUM(E75:E77)</f>
        <v>550924553.72356629</v>
      </c>
      <c r="F74" s="14"/>
      <c r="G74" s="17">
        <f>SUM(G75:G77)</f>
        <v>0</v>
      </c>
      <c r="H74" s="17">
        <f>SUM(H75:H77)</f>
        <v>29489707.237230003</v>
      </c>
      <c r="I74" s="17">
        <f>SUM(I75:I77)</f>
        <v>17650730.726169191</v>
      </c>
      <c r="J74" s="17">
        <f>SUM(J75:J77)</f>
        <v>1242.7112</v>
      </c>
      <c r="K74" s="18"/>
    </row>
    <row r="75" spans="2:11" ht="12.75" customHeight="1">
      <c r="B75" s="11"/>
      <c r="C75" s="12" t="s">
        <v>80</v>
      </c>
      <c r="D75" s="19" t="s">
        <v>28</v>
      </c>
      <c r="E75" s="23">
        <v>210607895.92356631</v>
      </c>
      <c r="F75" s="21">
        <v>2025</v>
      </c>
      <c r="G75" s="23">
        <v>0</v>
      </c>
      <c r="H75" s="23">
        <v>29489707.237230003</v>
      </c>
      <c r="I75" s="20">
        <v>6082495.41826919</v>
      </c>
      <c r="J75" s="20">
        <v>309.83350000000002</v>
      </c>
      <c r="K75" s="18"/>
    </row>
    <row r="76" spans="2:11" ht="12.75" customHeight="1">
      <c r="B76" s="11"/>
      <c r="C76" s="12" t="s">
        <v>81</v>
      </c>
      <c r="D76" s="19" t="s">
        <v>28</v>
      </c>
      <c r="E76" s="23">
        <v>180637470.30000001</v>
      </c>
      <c r="F76" s="21">
        <v>2027</v>
      </c>
      <c r="G76" s="23">
        <v>0</v>
      </c>
      <c r="H76" s="23">
        <v>0</v>
      </c>
      <c r="I76" s="20">
        <v>4319185.13528</v>
      </c>
      <c r="J76" s="20">
        <v>311.17025999999998</v>
      </c>
      <c r="K76" s="18"/>
    </row>
    <row r="77" spans="2:11" ht="12.75" customHeight="1" thickBot="1">
      <c r="B77" s="11"/>
      <c r="C77" s="12" t="s">
        <v>82</v>
      </c>
      <c r="D77" s="30" t="s">
        <v>28</v>
      </c>
      <c r="E77" s="23">
        <v>159679187.5</v>
      </c>
      <c r="F77" s="34">
        <v>2029</v>
      </c>
      <c r="G77" s="35">
        <v>0</v>
      </c>
      <c r="H77" s="23">
        <v>0</v>
      </c>
      <c r="I77" s="20">
        <v>7249050.1726200012</v>
      </c>
      <c r="J77" s="20">
        <v>621.70743999999991</v>
      </c>
      <c r="K77" s="18"/>
    </row>
    <row r="78" spans="2:11" ht="13.5" thickBot="1">
      <c r="B78" s="83" t="s">
        <v>36</v>
      </c>
      <c r="C78" s="84"/>
      <c r="D78" s="30"/>
      <c r="E78" s="36"/>
      <c r="F78" s="37"/>
      <c r="G78" s="36"/>
      <c r="H78" s="37"/>
      <c r="I78" s="36"/>
      <c r="J78" s="36"/>
    </row>
    <row r="79" spans="2:11" ht="13.5" thickBot="1">
      <c r="B79" s="83" t="s">
        <v>21</v>
      </c>
      <c r="C79" s="84"/>
      <c r="D79" s="9"/>
      <c r="E79" s="20"/>
      <c r="F79" s="22"/>
      <c r="G79" s="20"/>
      <c r="H79" s="22"/>
      <c r="I79" s="20"/>
      <c r="J79" s="20"/>
    </row>
    <row r="80" spans="2:11" ht="13.5" thickBot="1">
      <c r="B80" s="83" t="s">
        <v>39</v>
      </c>
      <c r="C80" s="84"/>
      <c r="D80" s="9" t="s">
        <v>22</v>
      </c>
      <c r="E80" s="10">
        <f>E68+E66+E61+E60+E59+E47+E46+E24+E7</f>
        <v>810318440.28864288</v>
      </c>
      <c r="F80" s="24"/>
      <c r="G80" s="10">
        <f>G68+G66+G61+G60+G59+G47+G46+G24+G7</f>
        <v>18810795.19201608</v>
      </c>
      <c r="H80" s="25">
        <f>H68+H66+H61+H60+H59+H47+H46+H24+H7</f>
        <v>55946947.078583002</v>
      </c>
      <c r="I80" s="10">
        <f>I68+I66+I61+I60+I59+I47+I46+I24+I7</f>
        <v>23620033.16160414</v>
      </c>
      <c r="J80" s="10">
        <f>J68+J66+J61+J60+J59+J47+J46+J24+J7</f>
        <v>94493.504327048984</v>
      </c>
      <c r="K80" s="38"/>
    </row>
    <row r="81" spans="2:11" ht="13.5" thickBot="1">
      <c r="B81" s="83" t="s">
        <v>23</v>
      </c>
      <c r="C81" s="84"/>
      <c r="D81" s="9"/>
      <c r="E81" s="36"/>
      <c r="F81" s="37"/>
      <c r="G81" s="36"/>
      <c r="H81" s="39"/>
      <c r="I81" s="39"/>
      <c r="J81" s="39"/>
    </row>
    <row r="82" spans="2:11">
      <c r="B82" s="40" t="s">
        <v>24</v>
      </c>
      <c r="C82" s="41"/>
      <c r="D82" s="13" t="s">
        <v>7</v>
      </c>
      <c r="E82" s="42"/>
      <c r="F82" s="43"/>
      <c r="G82" s="42"/>
      <c r="H82" s="44"/>
      <c r="I82" s="42"/>
      <c r="J82" s="42"/>
    </row>
    <row r="83" spans="2:11">
      <c r="B83" s="45" t="s">
        <v>11</v>
      </c>
      <c r="C83" s="46"/>
      <c r="D83" s="19" t="s">
        <v>7</v>
      </c>
      <c r="E83" s="47"/>
      <c r="F83" s="48"/>
      <c r="G83" s="47"/>
      <c r="H83" s="49"/>
      <c r="I83" s="47"/>
      <c r="J83" s="47"/>
      <c r="K83" s="18"/>
    </row>
    <row r="84" spans="2:11">
      <c r="B84" s="45" t="s">
        <v>25</v>
      </c>
      <c r="C84" s="46"/>
      <c r="D84" s="19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21</v>
      </c>
      <c r="C85" s="52"/>
      <c r="D85" s="30" t="s">
        <v>7</v>
      </c>
      <c r="E85" s="53"/>
      <c r="F85" s="54"/>
      <c r="G85" s="53"/>
      <c r="H85" s="55"/>
      <c r="I85" s="53"/>
      <c r="J85" s="53"/>
      <c r="K85" s="4"/>
    </row>
    <row r="86" spans="2:11" ht="12.75" customHeight="1">
      <c r="B86" s="12"/>
      <c r="C86" s="12"/>
      <c r="D86" s="56"/>
      <c r="E86" s="4"/>
      <c r="F86" s="4"/>
      <c r="G86" s="4"/>
      <c r="H86" s="4"/>
      <c r="I86" s="4"/>
      <c r="J86" s="4"/>
      <c r="K86" s="57"/>
    </row>
    <row r="87" spans="2:11" ht="12.75" customHeight="1">
      <c r="B87" s="1" t="s">
        <v>87</v>
      </c>
      <c r="C87" s="12"/>
      <c r="D87" s="58"/>
      <c r="E87" s="18"/>
      <c r="F87" s="18"/>
      <c r="G87" s="18"/>
      <c r="H87" s="18"/>
      <c r="I87" s="18"/>
      <c r="J87" s="18"/>
    </row>
    <row r="88" spans="2:11" ht="12.75" customHeight="1">
      <c r="B88" s="59" t="s">
        <v>93</v>
      </c>
      <c r="E88" s="1"/>
      <c r="F88" s="1"/>
      <c r="G88" s="1"/>
    </row>
    <row r="89" spans="2:11" ht="12.75" customHeight="1">
      <c r="B89" s="1" t="s">
        <v>48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94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1" t="s">
        <v>95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E98" s="82"/>
      <c r="K98" s="74"/>
    </row>
    <row r="100" spans="5:11">
      <c r="E100" s="5"/>
      <c r="F100" s="5"/>
      <c r="G100" s="5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2023-10-12T14:54:11Z</dcterms:modified>
</cp:coreProperties>
</file>